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4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<sst xmlns="http://schemas.openxmlformats.org/spreadsheetml/2006/main" count="24">
  <si>
    <t>近五年市级重点项目安排情况表</t>
  </si>
  <si>
    <t>年份</t>
  </si>
  <si>
    <t>项目数</t>
  </si>
  <si>
    <t>总投资</t>
  </si>
  <si>
    <t>年计划投资</t>
  </si>
  <si>
    <t>数量（项）</t>
  </si>
  <si>
    <t>增量</t>
  </si>
  <si>
    <t>较上年度增长情况(%)</t>
  </si>
  <si>
    <t>金额
（亿元）</t>
  </si>
  <si>
    <t>2012年</t>
  </si>
  <si>
    <t>2013年</t>
  </si>
  <si>
    <t>2014年</t>
  </si>
  <si>
    <t>2015年</t>
  </si>
  <si>
    <t>2016年</t>
  </si>
  <si>
    <t>2017年</t>
  </si>
  <si>
    <t>2016-2017市级重点项目安排情况对比表</t>
  </si>
  <si>
    <t>单位：个、亿元</t>
  </si>
  <si>
    <t>增幅</t>
  </si>
  <si>
    <t>总体情况比较</t>
  </si>
  <si>
    <t>按
阶
段
比
较</t>
  </si>
  <si>
    <t>在建</t>
  </si>
  <si>
    <t>计划建成项目数</t>
  </si>
  <si>
    <t>计划新开工</t>
  </si>
  <si>
    <t>预备前期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</si>
</sst>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22"/>
      <color indexed="8"/>
      <name val="宋体"/>
      <charset val="134"/>
    </font>
    <font>
      <sz val="18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8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12" fillId="12" borderId="9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0" fontId="1" fillId="0" borderId="6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0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renwei\Desktop\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市级重点项目（详表）"/>
      <sheetName val="汇总表"/>
      <sheetName val="四套班子挂钩"/>
      <sheetName val="2012-2017安排情况"/>
      <sheetName val="2016市重点"/>
      <sheetName val="2017省级重点项目"/>
      <sheetName val="海上福州"/>
      <sheetName val="按行业汇总"/>
    </sheetNames>
    <definedNames>
      <definedName name="_FilterDatabase" refersTo="='2017省级重点项目'!$A$4:$O$206" sheetId="5"/>
      <definedName name="_FilterDatabase" refersTo="=海上福州!$A$3:$K$210" sheetId="6"/>
    </definedNames>
    <sheetDataSet>
      <sheetData sheetId="0"/>
      <sheetData sheetId="1">
        <row r="5">
          <cell r="B5">
            <v>792</v>
          </cell>
          <cell r="C5">
            <v>16395.182245</v>
          </cell>
          <cell r="D5">
            <v>2833.11046</v>
          </cell>
        </row>
        <row r="5">
          <cell r="K5">
            <v>693</v>
          </cell>
          <cell r="L5">
            <v>15307.066577</v>
          </cell>
          <cell r="M5">
            <v>2478.64354</v>
          </cell>
        </row>
        <row r="5">
          <cell r="AC5">
            <v>420</v>
          </cell>
          <cell r="AD5">
            <v>1889.16986</v>
          </cell>
          <cell r="AE5">
            <v>139</v>
          </cell>
          <cell r="AF5">
            <v>246</v>
          </cell>
          <cell r="AG5">
            <v>943.9406</v>
          </cell>
          <cell r="AH5">
            <v>126</v>
          </cell>
          <cell r="AI5">
            <v>2787.202338</v>
          </cell>
          <cell r="AJ5">
            <v>376</v>
          </cell>
          <cell r="AK5">
            <v>1922.4139</v>
          </cell>
          <cell r="AL5">
            <v>111</v>
          </cell>
          <cell r="AM5">
            <v>191</v>
          </cell>
          <cell r="AN5">
            <v>549.72964</v>
          </cell>
          <cell r="AO5">
            <v>126</v>
          </cell>
          <cell r="AP5">
            <v>2846.357797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5"/>
  <sheetViews>
    <sheetView tabSelected="1" workbookViewId="0">
      <selection activeCell="M3" sqref="M3"/>
    </sheetView>
  </sheetViews>
  <sheetFormatPr defaultColWidth="9" defaultRowHeight="13.5"/>
  <cols>
    <col min="1" max="1" width="14" style="1" customWidth="1"/>
    <col min="2" max="2" width="8.625" style="1" customWidth="1"/>
    <col min="3" max="3" width="9.25" style="2" customWidth="1"/>
    <col min="4" max="4" width="10.25" style="3" customWidth="1"/>
    <col min="5" max="5" width="11.625" style="1" customWidth="1"/>
    <col min="6" max="6" width="11.125" style="2" customWidth="1"/>
    <col min="7" max="7" width="11.375" style="3" customWidth="1"/>
    <col min="8" max="8" width="10.375" style="1" customWidth="1"/>
    <col min="9" max="9" width="9.75" style="2" customWidth="1"/>
    <col min="10" max="10" width="12.625" style="3" customWidth="1"/>
    <col min="11" max="11" width="5.75" style="1" customWidth="1"/>
    <col min="12" max="12" width="12.75" style="1" customWidth="1"/>
    <col min="13" max="13" width="19.625" style="1" customWidth="1"/>
    <col min="14" max="15" width="20.625" style="1" customWidth="1"/>
    <col min="16" max="16" width="20.625" style="2" customWidth="1"/>
    <col min="17" max="17" width="20.625" style="3" customWidth="1"/>
    <col min="18" max="16384" width="9" style="1" customWidth="1"/>
  </cols>
  <sheetData>
    <row r="1" s="1" customFormat="1" ht="48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"/>
      <c r="L1" s="1"/>
      <c r="M1" s="1"/>
      <c r="N1" s="1"/>
      <c r="O1" s="1"/>
      <c r="P1" s="2"/>
      <c r="Q1" s="3"/>
    </row>
    <row r="2" s="1" customFormat="1" ht="52" customHeight="1" spans="1:17">
      <c r="A2" s="5" t="s">
        <v>1</v>
      </c>
      <c r="B2" s="6" t="s">
        <v>2</v>
      </c>
      <c r="C2" s="6"/>
      <c r="D2" s="6"/>
      <c r="E2" s="7" t="s">
        <v>3</v>
      </c>
      <c r="F2" s="8"/>
      <c r="G2" s="9"/>
      <c r="H2" s="7" t="s">
        <v>4</v>
      </c>
      <c r="I2" s="8"/>
      <c r="J2" s="9"/>
      <c r="K2" s="1"/>
      <c r="L2" s="1"/>
      <c r="M2" s="1"/>
      <c r="N2" s="1"/>
      <c r="O2" s="1"/>
      <c r="P2" s="2"/>
      <c r="Q2" s="3"/>
    </row>
    <row r="3" s="1" customFormat="1" ht="62" customHeight="1" spans="1:17">
      <c r="A3" s="10"/>
      <c r="B3" s="11" t="s">
        <v>5</v>
      </c>
      <c r="C3" s="11" t="s">
        <v>6</v>
      </c>
      <c r="D3" s="12" t="s">
        <v>7</v>
      </c>
      <c r="E3" s="13" t="s">
        <v>8</v>
      </c>
      <c r="F3" s="11" t="s">
        <v>6</v>
      </c>
      <c r="G3" s="14" t="s">
        <v>7</v>
      </c>
      <c r="H3" s="13" t="s">
        <v>8</v>
      </c>
      <c r="I3" s="11" t="s">
        <v>6</v>
      </c>
      <c r="J3" s="14" t="s">
        <v>7</v>
      </c>
      <c r="K3" s="1"/>
      <c r="L3" s="1"/>
      <c r="M3" s="1"/>
      <c r="N3" s="1"/>
      <c r="O3" s="1"/>
      <c r="P3" s="2"/>
      <c r="Q3" s="3"/>
    </row>
    <row r="4" s="1" customFormat="1" ht="42" customHeight="1" spans="1:17">
      <c r="A4" s="15" t="s">
        <v>9</v>
      </c>
      <c r="B4" s="16">
        <v>700</v>
      </c>
      <c r="C4" s="16"/>
      <c r="D4" s="17"/>
      <c r="E4" s="18">
        <v>16085.5921</v>
      </c>
      <c r="F4" s="18"/>
      <c r="G4" s="17"/>
      <c r="H4" s="18">
        <v>1243.7817</v>
      </c>
      <c r="I4" s="22"/>
      <c r="J4" s="23"/>
      <c r="K4" s="1"/>
      <c r="L4" s="1"/>
      <c r="M4" s="1"/>
      <c r="N4" s="1"/>
      <c r="O4" s="1"/>
      <c r="P4" s="2"/>
      <c r="Q4" s="3"/>
    </row>
    <row r="5" s="1" customFormat="1" ht="42" customHeight="1" spans="1:17">
      <c r="A5" s="15" t="s">
        <v>10</v>
      </c>
      <c r="B5" s="16">
        <v>300</v>
      </c>
      <c r="C5" s="16">
        <f t="shared" ref="C5:C9" si="0">B5-B4</f>
        <v>-400</v>
      </c>
      <c r="D5" s="17">
        <f t="shared" ref="D5:D9" si="1">(B5-B4)/B4</f>
        <v>-0.571428571428571</v>
      </c>
      <c r="E5" s="18">
        <v>9276.45</v>
      </c>
      <c r="F5" s="18">
        <f t="shared" ref="F5:F9" si="2">E5-E4</f>
        <v>-6809.1421</v>
      </c>
      <c r="G5" s="17">
        <f t="shared" ref="G5:G9" si="3">(E5-E4)/E4</f>
        <v>-0.4233068983516</v>
      </c>
      <c r="H5" s="18">
        <v>924.54</v>
      </c>
      <c r="I5" s="22">
        <f t="shared" ref="I5:I9" si="4">H5-H4</f>
        <v>-319.2417</v>
      </c>
      <c r="J5" s="23">
        <f t="shared" ref="J5:J9" si="5">(H5-H4)/H4</f>
        <v>-0.256670201852946</v>
      </c>
      <c r="P5" s="2"/>
      <c r="Q5" s="3"/>
    </row>
    <row r="6" s="1" customFormat="1" ht="42" customHeight="1" spans="1:17">
      <c r="A6" s="15" t="s">
        <v>11</v>
      </c>
      <c r="B6" s="16">
        <v>480</v>
      </c>
      <c r="C6" s="16">
        <f t="shared" si="0"/>
        <v>180</v>
      </c>
      <c r="D6" s="17">
        <f t="shared" si="1"/>
        <v>0.6</v>
      </c>
      <c r="E6" s="18">
        <v>12801.91</v>
      </c>
      <c r="F6" s="18">
        <f t="shared" si="2"/>
        <v>3525.46</v>
      </c>
      <c r="G6" s="17">
        <f t="shared" si="3"/>
        <v>0.380044090142242</v>
      </c>
      <c r="H6" s="18">
        <v>1601.05</v>
      </c>
      <c r="I6" s="22">
        <f t="shared" si="4"/>
        <v>676.51</v>
      </c>
      <c r="J6" s="23">
        <f t="shared" si="5"/>
        <v>0.73172604754797</v>
      </c>
      <c r="P6" s="2"/>
      <c r="Q6" s="3"/>
    </row>
    <row r="7" s="1" customFormat="1" ht="42" customHeight="1" spans="1:17">
      <c r="A7" s="15" t="s">
        <v>12</v>
      </c>
      <c r="B7" s="16">
        <v>595</v>
      </c>
      <c r="C7" s="16">
        <f t="shared" si="0"/>
        <v>115</v>
      </c>
      <c r="D7" s="17">
        <f t="shared" si="1"/>
        <v>0.239583333333333</v>
      </c>
      <c r="E7" s="18">
        <v>14050.71</v>
      </c>
      <c r="F7" s="18">
        <f t="shared" si="2"/>
        <v>1248.8</v>
      </c>
      <c r="G7" s="17">
        <f t="shared" si="3"/>
        <v>0.0975479440177286</v>
      </c>
      <c r="H7" s="18">
        <v>2055.24</v>
      </c>
      <c r="I7" s="22">
        <f t="shared" si="4"/>
        <v>454.19</v>
      </c>
      <c r="J7" s="23">
        <f t="shared" si="5"/>
        <v>0.283682583304706</v>
      </c>
      <c r="P7" s="2"/>
      <c r="Q7" s="3"/>
    </row>
    <row r="8" s="1" customFormat="1" ht="42" customHeight="1" spans="1:17">
      <c r="A8" s="19" t="s">
        <v>13</v>
      </c>
      <c r="B8" s="20">
        <v>693</v>
      </c>
      <c r="C8" s="16">
        <f t="shared" si="0"/>
        <v>98</v>
      </c>
      <c r="D8" s="17">
        <f t="shared" si="1"/>
        <v>0.164705882352941</v>
      </c>
      <c r="E8" s="21">
        <v>15307.07</v>
      </c>
      <c r="F8" s="18">
        <f t="shared" si="2"/>
        <v>1256.36</v>
      </c>
      <c r="G8" s="17">
        <f t="shared" si="3"/>
        <v>0.0894161220322675</v>
      </c>
      <c r="H8" s="21">
        <v>2478.64</v>
      </c>
      <c r="I8" s="22">
        <f t="shared" si="4"/>
        <v>423.4</v>
      </c>
      <c r="J8" s="23">
        <f t="shared" si="5"/>
        <v>0.206010003697865</v>
      </c>
      <c r="P8" s="2"/>
      <c r="Q8" s="3"/>
    </row>
    <row r="9" s="1" customFormat="1" ht="42" customHeight="1" spans="1:17">
      <c r="A9" s="6" t="s">
        <v>14</v>
      </c>
      <c r="B9" s="20">
        <f ca="1">[1]汇总表!B5</f>
        <v>792</v>
      </c>
      <c r="C9" s="16">
        <f ca="1" t="shared" si="0"/>
        <v>99</v>
      </c>
      <c r="D9" s="17">
        <f ca="1" t="shared" si="1"/>
        <v>0.142857142857143</v>
      </c>
      <c r="E9" s="21">
        <f ca="1">[1]汇总表!C5</f>
        <v>16395.182245</v>
      </c>
      <c r="F9" s="18">
        <f ca="1" t="shared" si="2"/>
        <v>1088.112245</v>
      </c>
      <c r="G9" s="17">
        <f ca="1" t="shared" si="3"/>
        <v>0.0710855993341637</v>
      </c>
      <c r="H9" s="21">
        <f ca="1">[1]汇总表!D5</f>
        <v>2833.11046</v>
      </c>
      <c r="I9" s="22">
        <f ca="1" t="shared" si="4"/>
        <v>354.47046</v>
      </c>
      <c r="J9" s="23">
        <f ca="1" t="shared" si="5"/>
        <v>0.143010061969467</v>
      </c>
      <c r="P9" s="2"/>
      <c r="Q9" s="3"/>
    </row>
    <row r="10" s="1" customFormat="1" spans="3:17">
      <c r="C10" s="2"/>
      <c r="D10" s="3"/>
      <c r="E10" s="1"/>
      <c r="F10" s="2"/>
      <c r="G10" s="3"/>
      <c r="H10" s="1"/>
      <c r="I10" s="2"/>
      <c r="J10" s="3"/>
      <c r="K10" s="1"/>
      <c r="L10" s="1"/>
      <c r="M10" s="1"/>
      <c r="N10" s="1"/>
      <c r="O10" s="1"/>
      <c r="P10" s="2"/>
      <c r="Q10" s="3"/>
    </row>
    <row r="11" s="1" customFormat="1" spans="3:17">
      <c r="C11" s="2"/>
      <c r="D11" s="3"/>
      <c r="E11" s="1"/>
      <c r="F11" s="2"/>
      <c r="G11" s="3"/>
      <c r="H11" s="1"/>
      <c r="I11" s="2"/>
      <c r="J11" s="3"/>
      <c r="K11" s="1"/>
      <c r="L11" s="1"/>
      <c r="M11" s="1"/>
      <c r="N11" s="1"/>
      <c r="O11" s="1"/>
      <c r="P11" s="2"/>
      <c r="Q11" s="3"/>
    </row>
    <row r="12" s="1" customFormat="1" spans="3:17">
      <c r="C12" s="2"/>
      <c r="D12" s="3"/>
      <c r="E12" s="1"/>
      <c r="F12" s="2"/>
      <c r="G12" s="3"/>
      <c r="H12" s="1"/>
      <c r="I12" s="2"/>
      <c r="J12" s="3"/>
      <c r="K12" s="1"/>
      <c r="L12" s="1"/>
      <c r="M12" s="1"/>
      <c r="N12" s="1"/>
      <c r="O12" s="1"/>
      <c r="P12" s="2"/>
      <c r="Q12" s="3"/>
    </row>
    <row r="13" s="1" customFormat="1" ht="35" customHeight="1" spans="3:17">
      <c r="C13" s="2"/>
      <c r="D13" s="3"/>
      <c r="E13" s="1"/>
      <c r="F13" s="2"/>
      <c r="G13" s="3"/>
      <c r="H13" s="1"/>
      <c r="I13" s="2"/>
      <c r="J13" s="3"/>
      <c r="K13" s="24" t="s">
        <v>15</v>
      </c>
      <c r="L13" s="25"/>
      <c r="M13" s="25"/>
      <c r="N13" s="25"/>
      <c r="O13" s="25"/>
      <c r="P13" s="25"/>
      <c r="Q13" s="25"/>
    </row>
    <row r="14" s="1" customFormat="1" ht="24" customHeight="1" spans="3:17">
      <c r="C14" s="2"/>
      <c r="D14" s="3"/>
      <c r="E14" s="1"/>
      <c r="F14" s="2"/>
      <c r="G14" s="3"/>
      <c r="H14" s="1"/>
      <c r="I14" s="2"/>
      <c r="J14" s="3"/>
      <c r="K14" s="26"/>
      <c r="L14" s="27"/>
      <c r="M14" s="27"/>
      <c r="N14" s="27"/>
      <c r="O14" s="27"/>
      <c r="P14" s="28" t="s">
        <v>16</v>
      </c>
      <c r="Q14" s="35"/>
    </row>
    <row r="15" s="1" customFormat="1" ht="32" customHeight="1" spans="3:17">
      <c r="C15" s="2"/>
      <c r="D15" s="3"/>
      <c r="E15" s="1"/>
      <c r="F15" s="2"/>
      <c r="G15" s="3"/>
      <c r="H15" s="1"/>
      <c r="I15" s="2"/>
      <c r="J15" s="3"/>
      <c r="K15" s="29"/>
      <c r="L15" s="30"/>
      <c r="M15" s="31"/>
      <c r="N15" s="32" t="s">
        <v>13</v>
      </c>
      <c r="O15" s="32" t="s">
        <v>14</v>
      </c>
      <c r="P15" s="32" t="s">
        <v>6</v>
      </c>
      <c r="Q15" s="36" t="s">
        <v>17</v>
      </c>
    </row>
    <row r="16" s="1" customFormat="1" ht="32" customHeight="1" spans="3:17">
      <c r="C16" s="2"/>
      <c r="D16" s="3"/>
      <c r="E16" s="1"/>
      <c r="F16" s="2"/>
      <c r="G16" s="3"/>
      <c r="H16" s="1"/>
      <c r="I16" s="2"/>
      <c r="J16" s="3"/>
      <c r="K16" s="32" t="s">
        <v>18</v>
      </c>
      <c r="L16" s="32"/>
      <c r="M16" s="32" t="s">
        <v>2</v>
      </c>
      <c r="N16" s="33">
        <f ca="1">[1]汇总表!K5</f>
        <v>693</v>
      </c>
      <c r="O16" s="32">
        <f ca="1">[1]汇总表!B5</f>
        <v>792</v>
      </c>
      <c r="P16" s="32">
        <f ca="1" t="shared" ref="P16:P25" si="6">O16-N16</f>
        <v>99</v>
      </c>
      <c r="Q16" s="36">
        <f ca="1" t="shared" ref="Q16:Q25" si="7">(O16-N16)/N16</f>
        <v>0.142857142857143</v>
      </c>
    </row>
    <row r="17" s="1" customFormat="1" ht="32" customHeight="1" spans="3:17">
      <c r="C17" s="2"/>
      <c r="D17" s="3"/>
      <c r="E17" s="1"/>
      <c r="F17" s="2"/>
      <c r="G17" s="3"/>
      <c r="H17" s="1"/>
      <c r="I17" s="2"/>
      <c r="J17" s="3"/>
      <c r="K17" s="32"/>
      <c r="L17" s="32"/>
      <c r="M17" s="32" t="s">
        <v>3</v>
      </c>
      <c r="N17" s="34">
        <f ca="1">[1]汇总表!L5</f>
        <v>15307.066577</v>
      </c>
      <c r="O17" s="34">
        <f ca="1">[1]汇总表!C5</f>
        <v>16395.182245</v>
      </c>
      <c r="P17" s="34">
        <f ca="1" t="shared" si="6"/>
        <v>1088.11566799999</v>
      </c>
      <c r="Q17" s="36">
        <f ca="1" t="shared" si="7"/>
        <v>0.0710858388526883</v>
      </c>
    </row>
    <row r="18" s="1" customFormat="1" ht="32" customHeight="1" spans="3:17">
      <c r="C18" s="2"/>
      <c r="D18" s="3"/>
      <c r="E18" s="1"/>
      <c r="F18" s="2"/>
      <c r="G18" s="3"/>
      <c r="H18" s="1"/>
      <c r="I18" s="2"/>
      <c r="J18" s="3"/>
      <c r="K18" s="32"/>
      <c r="L18" s="32"/>
      <c r="M18" s="32" t="s">
        <v>4</v>
      </c>
      <c r="N18" s="34">
        <f>[1]汇总表!M5</f>
        <v>2478.64354</v>
      </c>
      <c r="O18" s="34">
        <f ca="1">[1]汇总表!D5</f>
        <v>2833.11046</v>
      </c>
      <c r="P18" s="34">
        <f ca="1" t="shared" si="6"/>
        <v>354.466919999999</v>
      </c>
      <c r="Q18" s="36">
        <f ca="1" t="shared" si="7"/>
        <v>0.143008429521899</v>
      </c>
    </row>
    <row r="19" s="1" customFormat="1" ht="32" customHeight="1" spans="3:17">
      <c r="C19" s="2"/>
      <c r="D19" s="3"/>
      <c r="E19" s="1"/>
      <c r="F19" s="2"/>
      <c r="G19" s="3"/>
      <c r="H19" s="1"/>
      <c r="I19" s="2"/>
      <c r="J19" s="3"/>
      <c r="K19" s="32" t="s">
        <v>19</v>
      </c>
      <c r="L19" s="32" t="s">
        <v>20</v>
      </c>
      <c r="M19" s="32" t="s">
        <v>2</v>
      </c>
      <c r="N19" s="32">
        <f ca="1">[1]汇总表!AJ5</f>
        <v>376</v>
      </c>
      <c r="O19" s="32">
        <f ca="1">[1]汇总表!AC5</f>
        <v>420</v>
      </c>
      <c r="P19" s="32">
        <f ca="1" t="shared" si="6"/>
        <v>44</v>
      </c>
      <c r="Q19" s="36">
        <f ca="1" t="shared" si="7"/>
        <v>0.117021276595745</v>
      </c>
    </row>
    <row r="20" s="1" customFormat="1" ht="32" customHeight="1" spans="3:17">
      <c r="C20" s="2"/>
      <c r="D20" s="3"/>
      <c r="E20" s="1"/>
      <c r="F20" s="2"/>
      <c r="G20" s="3"/>
      <c r="H20" s="1"/>
      <c r="I20" s="2"/>
      <c r="J20" s="3"/>
      <c r="K20" s="32"/>
      <c r="L20" s="32"/>
      <c r="M20" s="32" t="s">
        <v>4</v>
      </c>
      <c r="N20" s="34">
        <f ca="1">[1]汇总表!AK5</f>
        <v>1922.4139</v>
      </c>
      <c r="O20" s="34">
        <f ca="1">[1]汇总表!AD5</f>
        <v>1889.16986</v>
      </c>
      <c r="P20" s="34">
        <f ca="1" t="shared" si="6"/>
        <v>-33.2440399999991</v>
      </c>
      <c r="Q20" s="36">
        <f ca="1" t="shared" si="7"/>
        <v>-0.0172928628949256</v>
      </c>
    </row>
    <row r="21" s="1" customFormat="1" ht="32" customHeight="1" spans="3:17">
      <c r="C21" s="2"/>
      <c r="D21" s="3"/>
      <c r="E21" s="1"/>
      <c r="F21" s="2"/>
      <c r="G21" s="3"/>
      <c r="H21" s="1"/>
      <c r="I21" s="2"/>
      <c r="J21" s="3"/>
      <c r="K21" s="32"/>
      <c r="L21" s="32"/>
      <c r="M21" s="32" t="s">
        <v>21</v>
      </c>
      <c r="N21" s="32">
        <f ca="1">[1]汇总表!AL5</f>
        <v>111</v>
      </c>
      <c r="O21" s="32">
        <f ca="1">[1]汇总表!AE5</f>
        <v>139</v>
      </c>
      <c r="P21" s="32">
        <f ca="1" t="shared" si="6"/>
        <v>28</v>
      </c>
      <c r="Q21" s="36">
        <f ca="1" t="shared" si="7"/>
        <v>0.252252252252252</v>
      </c>
    </row>
    <row r="22" s="1" customFormat="1" ht="32" customHeight="1" spans="3:17">
      <c r="C22" s="2"/>
      <c r="D22" s="3"/>
      <c r="E22" s="1"/>
      <c r="F22" s="2"/>
      <c r="G22" s="3"/>
      <c r="H22" s="1"/>
      <c r="I22" s="2"/>
      <c r="J22" s="3"/>
      <c r="K22" s="32"/>
      <c r="L22" s="32" t="s">
        <v>22</v>
      </c>
      <c r="M22" s="32" t="s">
        <v>2</v>
      </c>
      <c r="N22" s="32">
        <f ca="1">[1]汇总表!AM5</f>
        <v>191</v>
      </c>
      <c r="O22" s="32">
        <f ca="1">[1]汇总表!AF5</f>
        <v>246</v>
      </c>
      <c r="P22" s="32">
        <f ca="1" t="shared" si="6"/>
        <v>55</v>
      </c>
      <c r="Q22" s="36">
        <f ca="1" t="shared" si="7"/>
        <v>0.287958115183246</v>
      </c>
    </row>
    <row r="23" s="1" customFormat="1" ht="32" customHeight="1" spans="3:17">
      <c r="C23" s="2"/>
      <c r="D23" s="3"/>
      <c r="E23" s="1"/>
      <c r="F23" s="2"/>
      <c r="G23" s="3"/>
      <c r="H23" s="1"/>
      <c r="I23" s="2"/>
      <c r="J23" s="3"/>
      <c r="K23" s="32"/>
      <c r="L23" s="32"/>
      <c r="M23" s="32" t="s">
        <v>4</v>
      </c>
      <c r="N23" s="34">
        <f ca="1">[1]汇总表!AN5</f>
        <v>549.72964</v>
      </c>
      <c r="O23" s="34">
        <f ca="1">[1]汇总表!AG5</f>
        <v>943.9406</v>
      </c>
      <c r="P23" s="34">
        <f ca="1" t="shared" si="6"/>
        <v>394.21096</v>
      </c>
      <c r="Q23" s="36">
        <f ca="1" t="shared" si="7"/>
        <v>0.717099700136234</v>
      </c>
    </row>
    <row r="24" s="1" customFormat="1" ht="32" customHeight="1" spans="3:17">
      <c r="C24" s="2"/>
      <c r="D24" s="3"/>
      <c r="E24" s="1"/>
      <c r="F24" s="2"/>
      <c r="G24" s="3"/>
      <c r="H24" s="1"/>
      <c r="I24" s="2"/>
      <c r="J24" s="3"/>
      <c r="K24" s="32"/>
      <c r="L24" s="32" t="s">
        <v>23</v>
      </c>
      <c r="M24" s="32" t="s">
        <v>2</v>
      </c>
      <c r="N24" s="32">
        <f ca="1">[1]汇总表!AO5</f>
        <v>126</v>
      </c>
      <c r="O24" s="32">
        <f ca="1">[1]汇总表!AH5</f>
        <v>126</v>
      </c>
      <c r="P24" s="32">
        <f ca="1" t="shared" si="6"/>
        <v>0</v>
      </c>
      <c r="Q24" s="36">
        <f ca="1" t="shared" si="7"/>
        <v>0</v>
      </c>
    </row>
    <row r="25" s="1" customFormat="1" ht="32" customHeight="1" spans="3:17">
      <c r="C25" s="2"/>
      <c r="D25" s="3"/>
      <c r="E25" s="1"/>
      <c r="F25" s="2"/>
      <c r="G25" s="3"/>
      <c r="H25" s="1"/>
      <c r="I25" s="2"/>
      <c r="J25" s="3"/>
      <c r="K25" s="32"/>
      <c r="L25" s="32"/>
      <c r="M25" s="32" t="s">
        <v>3</v>
      </c>
      <c r="N25" s="34">
        <f ca="1">[1]汇总表!AP5</f>
        <v>2846.357797</v>
      </c>
      <c r="O25" s="34">
        <f ca="1">[1]汇总表!AI5</f>
        <v>2787.202338</v>
      </c>
      <c r="P25" s="34">
        <f ca="1" t="shared" si="6"/>
        <v>-59.1554590000014</v>
      </c>
      <c r="Q25" s="36">
        <f ca="1" t="shared" si="7"/>
        <v>-0.0207828611927671</v>
      </c>
    </row>
  </sheetData>
  <mergeCells count="13">
    <mergeCell ref="A1:J1"/>
    <mergeCell ref="B2:D2"/>
    <mergeCell ref="E2:G2"/>
    <mergeCell ref="H2:J2"/>
    <mergeCell ref="K13:Q13"/>
    <mergeCell ref="P14:Q14"/>
    <mergeCell ref="K15:M15"/>
    <mergeCell ref="A2:A3"/>
    <mergeCell ref="K19:K25"/>
    <mergeCell ref="L19:L21"/>
    <mergeCell ref="L22:L23"/>
    <mergeCell ref="L24:L25"/>
    <mergeCell ref="K16:L18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renwei</dc:creator>
  <dcterms:created xsi:type="dcterms:W3CDTF">2017-09-01T00:52:09Z</dcterms:created>
  <dcterms:modified xsi:type="dcterms:W3CDTF">2017-09-01T00:52:38Z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